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905"/>
  </bookViews>
  <sheets>
    <sheet name="для студентов" sheetId="2" r:id="rId1"/>
    <sheet name="Найм" sheetId="4" r:id="rId2"/>
    <sheet name="Коммунальные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4" l="1"/>
  <c r="D17" i="2"/>
  <c r="H26" i="3"/>
  <c r="H23" i="3"/>
  <c r="H20" i="3"/>
  <c r="H17" i="3"/>
  <c r="H14" i="3"/>
  <c r="H11" i="3"/>
  <c r="H8" i="3"/>
  <c r="H5" i="3"/>
  <c r="H28" i="3" l="1"/>
  <c r="B9" i="4" l="1"/>
  <c r="D21" i="2" l="1"/>
  <c r="D22" i="2" s="1"/>
</calcChain>
</file>

<file path=xl/sharedStrings.xml><?xml version="1.0" encoding="utf-8"?>
<sst xmlns="http://schemas.openxmlformats.org/spreadsheetml/2006/main" count="75" uniqueCount="47">
  <si>
    <t xml:space="preserve">Смета </t>
  </si>
  <si>
    <t>Исходные данные:</t>
  </si>
  <si>
    <t>1.</t>
  </si>
  <si>
    <t>Площадь здания общежития (4 этажа), кв. м</t>
  </si>
  <si>
    <t>2.</t>
  </si>
  <si>
    <t xml:space="preserve"> </t>
  </si>
  <si>
    <t xml:space="preserve">3. </t>
  </si>
  <si>
    <t>Ориентировочное количество проживающих, чел.</t>
  </si>
  <si>
    <t>Занимаемая площадь, кв. м</t>
  </si>
  <si>
    <t>Расходы по коммунальным расходам</t>
  </si>
  <si>
    <t>1. Прямые затраты</t>
  </si>
  <si>
    <t>2. Накладные расходы</t>
  </si>
  <si>
    <t>1.1.</t>
  </si>
  <si>
    <t>2.1.</t>
  </si>
  <si>
    <t>3.</t>
  </si>
  <si>
    <t>Всего к оплате за месяц:</t>
  </si>
  <si>
    <t xml:space="preserve">на возмещение затрат содержания помещений общежития для проживания студентов                        </t>
  </si>
  <si>
    <t xml:space="preserve"> в общежитии по адресу: г. Томск, ул. Ивана Черных, 101/1</t>
  </si>
  <si>
    <t>Плата за найм жилья</t>
  </si>
  <si>
    <t xml:space="preserve">Содержание помещений общего пользовани: охрана, вывоз мусора </t>
  </si>
  <si>
    <t>Расчет стоимости 1 м2 жилой площади по адресу г. Томск ул. Ивана Черных д.101/1</t>
  </si>
  <si>
    <t>Базовый размер платы, руб.</t>
  </si>
  <si>
    <t>Коффициент срока эксплуатации многоквартирного жилого дома, К1</t>
  </si>
  <si>
    <t>Коэффициент степени благоустройства жилого помещения, К2</t>
  </si>
  <si>
    <t>Коэффициент месторасположения дома, К3</t>
  </si>
  <si>
    <t>Итого стоимость 1м2, руб.</t>
  </si>
  <si>
    <t>Основание: Постановление Администрации Томской области от 21.03.2017 № 165</t>
  </si>
  <si>
    <t>СМЕТА ЗАТРАТ по содержанию общежития по  ул. Ив.Черных, 101/1</t>
  </si>
  <si>
    <t>отопление</t>
  </si>
  <si>
    <t>кв.м</t>
  </si>
  <si>
    <t>Гкал за  м-ц</t>
  </si>
  <si>
    <t>тариф, руб.</t>
  </si>
  <si>
    <t>итого, руб.</t>
  </si>
  <si>
    <t>общая площадь общежития</t>
  </si>
  <si>
    <t>ГВС</t>
  </si>
  <si>
    <t>чел</t>
  </si>
  <si>
    <t>норматив, м.куб</t>
  </si>
  <si>
    <t>на обучающихся, м.куб*чел</t>
  </si>
  <si>
    <t>ХВС</t>
  </si>
  <si>
    <t>площадь</t>
  </si>
  <si>
    <t>ОДН, куб.м в месяц на 1 кв.м</t>
  </si>
  <si>
    <t>водоотведение</t>
  </si>
  <si>
    <t>Электроэнергия</t>
  </si>
  <si>
    <t>норматив, кВт*ч</t>
  </si>
  <si>
    <t>на обучающихся, кВт*ч*чел</t>
  </si>
  <si>
    <t>ОДН, кВт*ч в месяц на 1 кв.м.</t>
  </si>
  <si>
    <t>итого коммунальные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</si>
</sst>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2" fontId="0" fillId="0" borderId="1" xfId="0" applyNumberFormat="1" applyBorder="1" applyAlignment="1">
      <alignment horizontal="right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0" xfId="0" applyFont="1"/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Font="1" applyFill="1" applyBorder="1"/>
    <xf numFmtId="0" fontId="0" fillId="0" borderId="1" xfId="0" applyFont="1" applyBorder="1"/>
    <xf numFmtId="4" fontId="0" fillId="0" borderId="1" xfId="0" applyNumberFormat="1" applyFont="1" applyBorder="1"/>
    <xf numFmtId="0" fontId="0" fillId="0" borderId="0" xfId="0" applyFont="1" applyFill="1" applyBorder="1"/>
    <xf numFmtId="0" fontId="0" fillId="0" borderId="0" xfId="0" applyFont="1"/>
    <xf numFmtId="4" fontId="0" fillId="0" borderId="0" xfId="0" applyNumberFormat="1" applyFont="1"/>
    <xf numFmtId="0" fontId="0" fillId="2" borderId="1" xfId="0" applyFont="1" applyFill="1" applyBorder="1"/>
    <xf numFmtId="0" fontId="0" fillId="0" borderId="0" xfId="0" applyFont="1" applyFill="1" applyBorder="1" applyAlignment="1">
      <alignment horizontal="right"/>
    </xf>
    <xf numFmtId="0" fontId="0" fillId="0" borderId="4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0" fillId="0" borderId="1" xfId="0" applyFont="1" applyBorder="1" applyAlignment="1">
      <alignment horizontal="right"/>
    </xf>
    <xf numFmtId="4" fontId="1" fillId="0" borderId="1" xfId="0" applyNumberFormat="1" applyFont="1" applyBorder="1"/>
    <xf numFmtId="3" fontId="0" fillId="0" borderId="0" xfId="0" applyNumberFormat="1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 wrapText="1" shrinkToFit="1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C29" sqref="C29"/>
    </sheetView>
  </sheetViews>
  <sheetFormatPr defaultRowHeight="15" x14ac:dyDescent="0.25"/>
  <cols>
    <col min="3" max="3" width="36.7109375" customWidth="1"/>
    <col min="4" max="4" width="10.7109375" customWidth="1"/>
  </cols>
  <sheetData>
    <row r="1" spans="1:7" x14ac:dyDescent="0.25">
      <c r="D1" s="8"/>
      <c r="E1" s="8"/>
    </row>
    <row r="2" spans="1:7" x14ac:dyDescent="0.25">
      <c r="D2" s="8"/>
      <c r="E2" s="8"/>
    </row>
    <row r="3" spans="1:7" x14ac:dyDescent="0.25">
      <c r="D3" s="8"/>
      <c r="E3" s="8"/>
    </row>
    <row r="4" spans="1:7" x14ac:dyDescent="0.25">
      <c r="D4" s="8"/>
      <c r="E4" s="8"/>
    </row>
    <row r="7" spans="1:7" x14ac:dyDescent="0.25">
      <c r="A7" s="25" t="s">
        <v>0</v>
      </c>
      <c r="B7" s="25"/>
      <c r="C7" s="25"/>
      <c r="D7" s="25"/>
      <c r="E7" s="25"/>
      <c r="F7" s="25"/>
      <c r="G7" s="25"/>
    </row>
    <row r="8" spans="1:7" ht="28.15" customHeight="1" x14ac:dyDescent="0.25">
      <c r="A8" s="33" t="s">
        <v>16</v>
      </c>
      <c r="B8" s="33"/>
      <c r="C8" s="33"/>
      <c r="D8" s="33"/>
      <c r="E8" s="9"/>
      <c r="F8" s="9"/>
      <c r="G8" s="9"/>
    </row>
    <row r="9" spans="1:7" x14ac:dyDescent="0.25">
      <c r="A9" s="25" t="s">
        <v>17</v>
      </c>
      <c r="B9" s="25"/>
      <c r="C9" s="25"/>
      <c r="D9" s="25"/>
    </row>
    <row r="10" spans="1:7" x14ac:dyDescent="0.25">
      <c r="C10" s="5"/>
      <c r="D10" s="5"/>
    </row>
    <row r="11" spans="1:7" x14ac:dyDescent="0.25">
      <c r="C11" s="5"/>
      <c r="D11" s="5"/>
    </row>
    <row r="12" spans="1:7" x14ac:dyDescent="0.25">
      <c r="A12" s="1"/>
      <c r="B12" s="26" t="s">
        <v>1</v>
      </c>
      <c r="C12" s="27"/>
      <c r="D12" s="1"/>
    </row>
    <row r="13" spans="1:7" x14ac:dyDescent="0.25">
      <c r="A13" s="1" t="s">
        <v>2</v>
      </c>
      <c r="B13" s="1" t="s">
        <v>3</v>
      </c>
      <c r="C13" s="1"/>
      <c r="D13" s="1">
        <v>3066</v>
      </c>
    </row>
    <row r="14" spans="1:7" x14ac:dyDescent="0.25">
      <c r="A14" s="1" t="s">
        <v>4</v>
      </c>
      <c r="B14" s="1" t="s">
        <v>8</v>
      </c>
      <c r="C14" s="1"/>
      <c r="D14" s="6">
        <v>6</v>
      </c>
    </row>
    <row r="15" spans="1:7" x14ac:dyDescent="0.25">
      <c r="A15" s="1" t="s">
        <v>6</v>
      </c>
      <c r="B15" s="1" t="s">
        <v>7</v>
      </c>
      <c r="C15" s="1"/>
      <c r="D15" s="1">
        <v>175</v>
      </c>
    </row>
    <row r="16" spans="1:7" x14ac:dyDescent="0.25">
      <c r="A16" s="28" t="s">
        <v>10</v>
      </c>
      <c r="B16" s="28"/>
      <c r="C16" s="28"/>
      <c r="D16" s="28"/>
    </row>
    <row r="17" spans="1:4" x14ac:dyDescent="0.25">
      <c r="A17" s="1" t="s">
        <v>12</v>
      </c>
      <c r="B17" s="1" t="s">
        <v>9</v>
      </c>
      <c r="C17" s="1"/>
      <c r="D17" s="3">
        <f>Коммунальные!H28</f>
        <v>801.28621506849322</v>
      </c>
    </row>
    <row r="18" spans="1:4" x14ac:dyDescent="0.25">
      <c r="A18" s="28" t="s">
        <v>11</v>
      </c>
      <c r="B18" s="28"/>
      <c r="C18" s="28"/>
      <c r="D18" s="28"/>
    </row>
    <row r="19" spans="1:4" x14ac:dyDescent="0.25">
      <c r="A19" s="7"/>
      <c r="B19" s="26"/>
      <c r="C19" s="27"/>
      <c r="D19" s="7"/>
    </row>
    <row r="20" spans="1:4" ht="33" customHeight="1" x14ac:dyDescent="0.25">
      <c r="A20" s="1" t="s">
        <v>13</v>
      </c>
      <c r="B20" s="29" t="s">
        <v>19</v>
      </c>
      <c r="C20" s="29"/>
      <c r="D20" s="2">
        <v>0</v>
      </c>
    </row>
    <row r="21" spans="1:4" x14ac:dyDescent="0.25">
      <c r="A21" s="1" t="s">
        <v>14</v>
      </c>
      <c r="B21" s="30" t="s">
        <v>18</v>
      </c>
      <c r="C21" s="30"/>
      <c r="D21" s="3">
        <f>35.43*D14</f>
        <v>212.57999999999998</v>
      </c>
    </row>
    <row r="22" spans="1:4" ht="24" customHeight="1" x14ac:dyDescent="0.25">
      <c r="A22" s="1"/>
      <c r="B22" s="31" t="s">
        <v>15</v>
      </c>
      <c r="C22" s="32"/>
      <c r="D22" s="4">
        <f>D17+D20+D21</f>
        <v>1013.8662150684931</v>
      </c>
    </row>
    <row r="26" spans="1:4" x14ac:dyDescent="0.25">
      <c r="C26" t="s">
        <v>5</v>
      </c>
    </row>
  </sheetData>
  <mergeCells count="10">
    <mergeCell ref="B20:C20"/>
    <mergeCell ref="B21:C21"/>
    <mergeCell ref="B22:C22"/>
    <mergeCell ref="A8:D8"/>
    <mergeCell ref="B19:C19"/>
    <mergeCell ref="A7:G7"/>
    <mergeCell ref="A9:D9"/>
    <mergeCell ref="B12:C12"/>
    <mergeCell ref="A16:D16"/>
    <mergeCell ref="A18:D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topLeftCell="A3" workbookViewId="0">
      <selection activeCell="B19" sqref="B19"/>
    </sheetView>
  </sheetViews>
  <sheetFormatPr defaultRowHeight="15" x14ac:dyDescent="0.25"/>
  <cols>
    <col min="1" max="1" width="45.28515625" customWidth="1"/>
  </cols>
  <sheetData>
    <row r="3" spans="1:2" x14ac:dyDescent="0.25">
      <c r="A3" t="s">
        <v>20</v>
      </c>
    </row>
    <row r="5" spans="1:2" x14ac:dyDescent="0.25">
      <c r="A5" s="10" t="s">
        <v>21</v>
      </c>
      <c r="B5" s="1">
        <v>49.71</v>
      </c>
    </row>
    <row r="6" spans="1:2" ht="30" x14ac:dyDescent="0.25">
      <c r="A6" s="10" t="s">
        <v>22</v>
      </c>
      <c r="B6" s="1">
        <v>0.88</v>
      </c>
    </row>
    <row r="7" spans="1:2" ht="30" x14ac:dyDescent="0.25">
      <c r="A7" s="10" t="s">
        <v>23</v>
      </c>
      <c r="B7" s="1">
        <v>0.91</v>
      </c>
    </row>
    <row r="8" spans="1:2" x14ac:dyDescent="0.25">
      <c r="A8" s="10" t="s">
        <v>24</v>
      </c>
      <c r="B8" s="1">
        <v>0.89</v>
      </c>
    </row>
    <row r="9" spans="1:2" x14ac:dyDescent="0.25">
      <c r="A9" s="10" t="s">
        <v>25</v>
      </c>
      <c r="B9" s="3">
        <f>B5*B6*B7*B8</f>
        <v>35.428913520000002</v>
      </c>
    </row>
    <row r="10" spans="1:2" x14ac:dyDescent="0.25">
      <c r="A10" s="11"/>
    </row>
    <row r="11" spans="1:2" ht="32.450000000000003" customHeight="1" x14ac:dyDescent="0.25">
      <c r="A11" s="34" t="s">
        <v>26</v>
      </c>
      <c r="B11" s="34"/>
    </row>
    <row r="13" spans="1:2" x14ac:dyDescent="0.25">
      <c r="B13">
        <f>B9*6</f>
        <v>212.57348112</v>
      </c>
    </row>
  </sheetData>
  <mergeCells count="1"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topLeftCell="A4" workbookViewId="0">
      <selection activeCell="C30" sqref="C30"/>
    </sheetView>
  </sheetViews>
  <sheetFormatPr defaultRowHeight="15" x14ac:dyDescent="0.25"/>
  <cols>
    <col min="6" max="6" width="9.7109375" customWidth="1"/>
    <col min="7" max="7" width="11.140625" customWidth="1"/>
  </cols>
  <sheetData>
    <row r="2" spans="1:8" x14ac:dyDescent="0.25">
      <c r="A2" s="37" t="s">
        <v>27</v>
      </c>
      <c r="B2" s="37"/>
      <c r="C2" s="37"/>
      <c r="D2" s="37"/>
      <c r="E2" s="37"/>
      <c r="F2" s="37"/>
      <c r="G2" s="37"/>
      <c r="H2" s="37"/>
    </row>
    <row r="3" spans="1:8" x14ac:dyDescent="0.25">
      <c r="A3" s="38"/>
      <c r="B3" s="38"/>
      <c r="C3" s="38"/>
      <c r="D3" s="38"/>
      <c r="E3" s="38"/>
      <c r="F3" s="38"/>
      <c r="G3" s="38"/>
      <c r="H3" s="38"/>
    </row>
    <row r="4" spans="1:8" x14ac:dyDescent="0.25">
      <c r="A4" s="36" t="s">
        <v>28</v>
      </c>
      <c r="B4" s="36"/>
      <c r="C4" s="36"/>
      <c r="D4" s="36"/>
      <c r="E4" s="12" t="s">
        <v>29</v>
      </c>
      <c r="F4" s="12" t="s">
        <v>30</v>
      </c>
      <c r="G4" s="13" t="s">
        <v>31</v>
      </c>
      <c r="H4" s="13" t="s">
        <v>32</v>
      </c>
    </row>
    <row r="5" spans="1:8" x14ac:dyDescent="0.25">
      <c r="A5" s="35" t="s">
        <v>33</v>
      </c>
      <c r="B5" s="35"/>
      <c r="C5" s="35"/>
      <c r="D5" s="35"/>
      <c r="E5" s="12">
        <v>6</v>
      </c>
      <c r="F5" s="12">
        <v>81.900000000000006</v>
      </c>
      <c r="G5" s="13">
        <v>1749.5</v>
      </c>
      <c r="H5" s="14">
        <f>(F5*G5)/3066*E5</f>
        <v>280.39931506849314</v>
      </c>
    </row>
    <row r="6" spans="1:8" x14ac:dyDescent="0.25">
      <c r="A6" s="15"/>
      <c r="B6" s="15"/>
      <c r="C6" s="15"/>
      <c r="D6" s="15"/>
      <c r="E6" s="15"/>
      <c r="F6" s="15"/>
      <c r="G6" s="16"/>
      <c r="H6" s="17"/>
    </row>
    <row r="7" spans="1:8" x14ac:dyDescent="0.25">
      <c r="A7" s="36" t="s">
        <v>34</v>
      </c>
      <c r="B7" s="36"/>
      <c r="C7" s="36"/>
      <c r="D7" s="36"/>
      <c r="E7" s="18" t="s">
        <v>35</v>
      </c>
      <c r="F7" s="12" t="s">
        <v>36</v>
      </c>
      <c r="G7" s="13" t="s">
        <v>31</v>
      </c>
      <c r="H7" s="14" t="s">
        <v>32</v>
      </c>
    </row>
    <row r="8" spans="1:8" x14ac:dyDescent="0.25">
      <c r="A8" s="35" t="s">
        <v>37</v>
      </c>
      <c r="B8" s="35"/>
      <c r="C8" s="35"/>
      <c r="D8" s="35"/>
      <c r="E8" s="18">
        <v>1</v>
      </c>
      <c r="F8" s="12">
        <v>1.29</v>
      </c>
      <c r="G8" s="13">
        <v>146.08000000000001</v>
      </c>
      <c r="H8" s="14">
        <f>E8*F8*G8</f>
        <v>188.44320000000002</v>
      </c>
    </row>
    <row r="9" spans="1:8" x14ac:dyDescent="0.25">
      <c r="A9" s="15"/>
      <c r="B9" s="15"/>
      <c r="C9" s="15"/>
      <c r="D9" s="15"/>
      <c r="E9" s="15"/>
      <c r="F9" s="15"/>
      <c r="G9" s="16"/>
      <c r="H9" s="17"/>
    </row>
    <row r="10" spans="1:8" x14ac:dyDescent="0.25">
      <c r="A10" s="36" t="s">
        <v>38</v>
      </c>
      <c r="B10" s="36"/>
      <c r="C10" s="36"/>
      <c r="D10" s="36"/>
      <c r="E10" s="18" t="s">
        <v>35</v>
      </c>
      <c r="F10" s="12" t="s">
        <v>36</v>
      </c>
      <c r="G10" s="13" t="s">
        <v>31</v>
      </c>
      <c r="H10" s="14" t="s">
        <v>32</v>
      </c>
    </row>
    <row r="11" spans="1:8" x14ac:dyDescent="0.25">
      <c r="A11" s="35" t="s">
        <v>37</v>
      </c>
      <c r="B11" s="35"/>
      <c r="C11" s="35"/>
      <c r="D11" s="35"/>
      <c r="E11" s="18">
        <v>1</v>
      </c>
      <c r="F11" s="12">
        <v>2.39</v>
      </c>
      <c r="G11" s="13">
        <v>39.770000000000003</v>
      </c>
      <c r="H11" s="14">
        <f>E11*F11*G11</f>
        <v>95.050300000000007</v>
      </c>
    </row>
    <row r="12" spans="1:8" x14ac:dyDescent="0.25">
      <c r="A12" s="19"/>
      <c r="B12" s="19"/>
      <c r="C12" s="19"/>
      <c r="D12" s="19"/>
      <c r="E12" s="15"/>
      <c r="F12" s="15"/>
      <c r="G12" s="13"/>
      <c r="H12" s="14"/>
    </row>
    <row r="13" spans="1:8" x14ac:dyDescent="0.25">
      <c r="A13" s="36" t="s">
        <v>38</v>
      </c>
      <c r="B13" s="36"/>
      <c r="C13" s="36"/>
      <c r="D13" s="36"/>
      <c r="E13" s="12" t="s">
        <v>39</v>
      </c>
      <c r="F13" s="12" t="s">
        <v>36</v>
      </c>
      <c r="G13" s="13" t="s">
        <v>31</v>
      </c>
      <c r="H13" s="14" t="s">
        <v>32</v>
      </c>
    </row>
    <row r="14" spans="1:8" x14ac:dyDescent="0.25">
      <c r="A14" s="35" t="s">
        <v>40</v>
      </c>
      <c r="B14" s="35"/>
      <c r="C14" s="35"/>
      <c r="D14" s="35"/>
      <c r="E14" s="12">
        <v>6</v>
      </c>
      <c r="F14" s="12">
        <v>2.5000000000000001E-2</v>
      </c>
      <c r="G14" s="13">
        <v>39.770000000000003</v>
      </c>
      <c r="H14" s="14">
        <f>E14*F14*G14</f>
        <v>5.9655000000000014</v>
      </c>
    </row>
    <row r="15" spans="1:8" x14ac:dyDescent="0.25">
      <c r="A15" s="20"/>
      <c r="B15" s="21"/>
      <c r="C15" s="16"/>
      <c r="D15" s="16"/>
      <c r="E15" s="16"/>
      <c r="F15" s="16"/>
      <c r="G15" s="16"/>
      <c r="H15" s="17"/>
    </row>
    <row r="16" spans="1:8" x14ac:dyDescent="0.25">
      <c r="A16" s="36" t="s">
        <v>41</v>
      </c>
      <c r="B16" s="36"/>
      <c r="C16" s="36"/>
      <c r="D16" s="36"/>
      <c r="E16" s="18" t="s">
        <v>35</v>
      </c>
      <c r="F16" s="12" t="s">
        <v>36</v>
      </c>
      <c r="G16" s="13" t="s">
        <v>31</v>
      </c>
      <c r="H16" s="14" t="s">
        <v>32</v>
      </c>
    </row>
    <row r="17" spans="1:8" x14ac:dyDescent="0.25">
      <c r="A17" s="35" t="s">
        <v>37</v>
      </c>
      <c r="B17" s="35"/>
      <c r="C17" s="35"/>
      <c r="D17" s="35"/>
      <c r="E17" s="18">
        <v>1</v>
      </c>
      <c r="F17" s="12">
        <v>3.68</v>
      </c>
      <c r="G17" s="13">
        <v>27.93</v>
      </c>
      <c r="H17" s="14">
        <f>E17*F17*G17</f>
        <v>102.78240000000001</v>
      </c>
    </row>
    <row r="18" spans="1:8" x14ac:dyDescent="0.25">
      <c r="A18" s="15"/>
      <c r="B18" s="15"/>
      <c r="C18" s="15"/>
      <c r="D18" s="15"/>
      <c r="E18" s="15"/>
      <c r="F18" s="15"/>
      <c r="G18" s="16"/>
      <c r="H18" s="17"/>
    </row>
    <row r="19" spans="1:8" x14ac:dyDescent="0.25">
      <c r="A19" s="36" t="s">
        <v>41</v>
      </c>
      <c r="B19" s="36"/>
      <c r="C19" s="36"/>
      <c r="D19" s="36"/>
      <c r="E19" s="12" t="s">
        <v>39</v>
      </c>
      <c r="F19" s="12" t="s">
        <v>36</v>
      </c>
      <c r="G19" s="13" t="s">
        <v>31</v>
      </c>
      <c r="H19" s="14" t="s">
        <v>32</v>
      </c>
    </row>
    <row r="20" spans="1:8" x14ac:dyDescent="0.25">
      <c r="A20" s="35" t="s">
        <v>40</v>
      </c>
      <c r="B20" s="35"/>
      <c r="C20" s="35"/>
      <c r="D20" s="35"/>
      <c r="E20" s="12">
        <v>6</v>
      </c>
      <c r="F20" s="12">
        <v>2.5000000000000001E-2</v>
      </c>
      <c r="G20" s="13">
        <v>27.93</v>
      </c>
      <c r="H20" s="14">
        <f>E20*F20*G20</f>
        <v>4.1895000000000007</v>
      </c>
    </row>
    <row r="21" spans="1:8" x14ac:dyDescent="0.25">
      <c r="A21" s="16"/>
      <c r="B21" s="16"/>
      <c r="C21" s="16"/>
      <c r="D21" s="16"/>
      <c r="E21" s="16"/>
      <c r="F21" s="16"/>
      <c r="G21" s="16"/>
      <c r="H21" s="17"/>
    </row>
    <row r="22" spans="1:8" x14ac:dyDescent="0.25">
      <c r="A22" s="36" t="s">
        <v>42</v>
      </c>
      <c r="B22" s="36"/>
      <c r="C22" s="36"/>
      <c r="D22" s="36"/>
      <c r="E22" s="18" t="s">
        <v>35</v>
      </c>
      <c r="F22" s="12" t="s">
        <v>43</v>
      </c>
      <c r="G22" s="13" t="s">
        <v>31</v>
      </c>
      <c r="H22" s="14" t="s">
        <v>32</v>
      </c>
    </row>
    <row r="23" spans="1:8" x14ac:dyDescent="0.25">
      <c r="A23" s="35" t="s">
        <v>44</v>
      </c>
      <c r="B23" s="35"/>
      <c r="C23" s="35"/>
      <c r="D23" s="35"/>
      <c r="E23" s="18">
        <v>1</v>
      </c>
      <c r="F23" s="12">
        <v>49</v>
      </c>
      <c r="G23" s="13">
        <v>2.35</v>
      </c>
      <c r="H23" s="14">
        <f>E23*F23*G23</f>
        <v>115.15</v>
      </c>
    </row>
    <row r="24" spans="1:8" x14ac:dyDescent="0.25">
      <c r="A24" s="16"/>
      <c r="B24" s="16"/>
      <c r="C24" s="16"/>
      <c r="D24" s="16"/>
      <c r="E24" s="16"/>
      <c r="F24" s="16"/>
      <c r="G24" s="16"/>
      <c r="H24" s="17"/>
    </row>
    <row r="25" spans="1:8" x14ac:dyDescent="0.25">
      <c r="A25" s="36" t="s">
        <v>42</v>
      </c>
      <c r="B25" s="36"/>
      <c r="C25" s="36"/>
      <c r="D25" s="36"/>
      <c r="E25" s="12" t="s">
        <v>39</v>
      </c>
      <c r="F25" s="12" t="s">
        <v>43</v>
      </c>
      <c r="G25" s="22"/>
      <c r="H25" s="23"/>
    </row>
    <row r="26" spans="1:8" x14ac:dyDescent="0.25">
      <c r="A26" s="35" t="s">
        <v>45</v>
      </c>
      <c r="B26" s="35"/>
      <c r="C26" s="35"/>
      <c r="D26" s="35"/>
      <c r="E26" s="12">
        <v>6</v>
      </c>
      <c r="F26" s="12">
        <v>0.66</v>
      </c>
      <c r="G26" s="22">
        <v>2.35</v>
      </c>
      <c r="H26" s="14">
        <f>F26*E26*G26</f>
        <v>9.3060000000000009</v>
      </c>
    </row>
    <row r="27" spans="1:8" x14ac:dyDescent="0.25">
      <c r="A27" s="16"/>
      <c r="B27" s="16"/>
      <c r="C27" s="16"/>
      <c r="D27" s="16"/>
      <c r="E27" s="16"/>
      <c r="F27" s="16"/>
      <c r="G27" s="16"/>
      <c r="H27" s="24"/>
    </row>
    <row r="28" spans="1:8" x14ac:dyDescent="0.25">
      <c r="A28" s="16"/>
      <c r="B28" s="16"/>
      <c r="C28" s="16"/>
      <c r="D28" s="16"/>
      <c r="E28" s="28" t="s">
        <v>46</v>
      </c>
      <c r="F28" s="28"/>
      <c r="G28" s="28"/>
      <c r="H28" s="23">
        <f>H26+H23+H20+H17+H14+H11+H8+H5</f>
        <v>801.28621506849322</v>
      </c>
    </row>
  </sheetData>
  <mergeCells count="18">
    <mergeCell ref="A10:D10"/>
    <mergeCell ref="A2:H3"/>
    <mergeCell ref="A4:D4"/>
    <mergeCell ref="A5:D5"/>
    <mergeCell ref="A7:D7"/>
    <mergeCell ref="A8:D8"/>
    <mergeCell ref="E28:G28"/>
    <mergeCell ref="A11:D11"/>
    <mergeCell ref="A13:D13"/>
    <mergeCell ref="A14:D14"/>
    <mergeCell ref="A16:D16"/>
    <mergeCell ref="A17:D17"/>
    <mergeCell ref="A19:D19"/>
    <mergeCell ref="A20:D20"/>
    <mergeCell ref="A22:D22"/>
    <mergeCell ref="A23:D23"/>
    <mergeCell ref="A25:D25"/>
    <mergeCell ref="A26:D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для студентов</vt:lpstr>
      <vt:lpstr>Найм</vt:lpstr>
      <vt:lpstr>Коммунальные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Романова Анастасия Васильевна</dc:creator>
  <cp:lastModifiedBy>admin</cp:lastModifiedBy>
  <cp:lastPrinted>2018-12-07T02:59:28Z</cp:lastPrinted>
  <dcterms:created xsi:type="dcterms:W3CDTF">2018-07-20T10:15:22Z</dcterms:created>
  <dcterms:modified xsi:type="dcterms:W3CDTF">2018-12-07T09:05:57Z</dcterms:modified>
</cp:coreProperties>
</file>